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ksekyrov\Desktop\AV II. 008-2025_NPO\"/>
    </mc:Choice>
  </mc:AlternateContent>
  <xr:revisionPtr revIDLastSave="0" documentId="13_ncr:1_{63D32B75-CBC0-4CBD-953E-4A43BD007005}"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T8" i="1"/>
  <c r="P8" i="1"/>
  <c r="S7" i="1" l="1"/>
  <c r="R11" i="1" s="1"/>
  <c r="P7" i="1"/>
  <c r="Q11" i="1" s="1"/>
  <c r="T7" i="1" l="1"/>
</calcChain>
</file>

<file path=xl/sharedStrings.xml><?xml version="1.0" encoding="utf-8"?>
<sst xmlns="http://schemas.openxmlformats.org/spreadsheetml/2006/main" count="48" uniqueCount="43">
  <si>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</si>
  <si>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</si>
  <si>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</si>
  <si>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</si>
  <si>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</si>
  <si>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</si>
  <si>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</si>
  <si>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</si>
  <si>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</si>
  <si>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</si>
  <si>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</si>
  <si>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</si>
  <si>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</si>
  <si>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32321200-1 - Audiovizuální přístroje</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</si>
  <si>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</si>
  <si>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Odkaz na  splnění požadavku 
TCO Certified / Energy star, </t>
    </r>
    <r>
      <rPr>
        <b/>
        <sz val="11"/>
        <color rgb="FFFF0000"/>
        <rFont val="Calibri"/>
        <family val="2"/>
        <charset val="238"/>
        <scheme val="minor"/>
      </rPr>
      <t xml:space="preserve">*
</t>
    </r>
  </si>
  <si>
    <t>Měrná jednotka [MJ]</t>
  </si>
  <si>
    <t xml:space="preserve">Popis </t>
  </si>
  <si>
    <t>Název</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</si>
  <si>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</si>
  <si>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</si>
  <si>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</si>
  <si>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</si>
  <si>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</si>
  <si>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</si>
  <si>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 xml:space="preserve">CPV - výběr
AUDIOVIZUÁLNÍ TECHNIKA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</si>
  <si>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</si>
  <si>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</si>
  <si>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V případě, že se dodavatel při předání zboží na některá uvedená tel. čísla nedovolá, bude v takovém případě volat tel. 377 631 320.</t>
  </si>
  <si>
    <t>ks</t>
  </si>
  <si>
    <t>Milan Mašek,
Tel.: 728 099 999,
37763 8418</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</si>
  <si>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</si>
  <si>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</si>
  <si>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Audiovizuální technika (II.) 008 - 2025</t>
  </si>
  <si>
    <t>Multitouch dotykový displej s instalací a příslušenstvím</t>
  </si>
  <si>
    <t>Společná faktura</t>
  </si>
  <si>
    <t>Národní plán obnovy pro oblast vysokých škol pro roky 2023–2025
Název projektu: ZČU 2025: Směrem k udržitelné univerzitě (NPO 7.4)
Číslo projektu: NPO_ZCU_MSMT-2140/2024-4</t>
  </si>
  <si>
    <t>FST-KPV Univerzitní 22, 
301 00 Plzeň, 
Fakulta strojní - Katedra průmyslového inženýrství a managementu,
místnost UL 301</t>
  </si>
  <si>
    <t>Včetně kompletní montáže dodaných produktů na klíč, včetně základního zaškolení uživatelů.</t>
  </si>
  <si>
    <t>35 dní</t>
  </si>
  <si>
    <t>NE</t>
  </si>
  <si>
    <r>
      <rPr>
        <b/>
        <sz val="11"/>
        <color theme="1"/>
        <rFont val="Calibri"/>
        <family val="2"/>
        <charset val="238"/>
        <scheme val="minor"/>
      </rPr>
      <t xml:space="preserve">Multitouch dotykový displej: </t>
    </r>
    <r>
      <rPr>
        <sz val="11"/>
        <color theme="1"/>
        <rFont val="Calibri"/>
        <family val="2"/>
        <charset val="238"/>
        <scheme val="minor"/>
      </rPr>
      <t xml:space="preserve">úhlopříčka 86" (216 cm), rozlišení min. 4K (3840 x 2160), tvrzené krycí sklo, poměr stran 16:9, doba odezvy max. 10 ms, jas min. 450 cd/m2, kontrast 5000:1.
Min.: 3x HDMI 2.0, USB-C (max. 65W), VGA, 4x USB 3.0, 2x GLAN, WiFi, Bluetooth, RS232, sluchátkový výstup, repro 2x 16W, VESA, slot pro integrovaný PC, OS </t>
    </r>
    <r>
      <rPr>
        <sz val="11"/>
        <rFont val="Calibri"/>
        <family val="2"/>
        <charset val="238"/>
        <scheme val="minor"/>
      </rPr>
      <t>Android 14 nebo vyšší (z důvodu kompatilibity s aktuálními výukovými aplikacemi, které chce zadavatel využívat), integrov</t>
    </r>
    <r>
      <rPr>
        <sz val="11"/>
        <color theme="1"/>
        <rFont val="Calibri"/>
        <family val="2"/>
        <charset val="238"/>
        <scheme val="minor"/>
      </rPr>
      <t xml:space="preserve">aný NFC zámek + PIR detektor + senzor životního prostředí včetně aplikace bez nutnosti instalace z externího zdroje.
</t>
    </r>
    <r>
      <rPr>
        <b/>
        <sz val="11"/>
        <color theme="1"/>
        <rFont val="Calibri"/>
        <family val="2"/>
        <charset val="238"/>
        <scheme val="minor"/>
      </rPr>
      <t>2x Pylonový zvedací systém:</t>
    </r>
    <r>
      <rPr>
        <sz val="11"/>
        <color theme="1"/>
        <rFont val="Calibri"/>
        <family val="2"/>
        <charset val="238"/>
        <scheme val="minor"/>
      </rPr>
      <t xml:space="preserve"> výška min. 305 cm včetně konstrukce pro uchycení tabule nebo dotykového displeje, včetně madla pro jejich nezávislou změnu výšky a bezpečnou manipulaci, konzole pro volitelné odsazení od stěny.
</t>
    </r>
    <r>
      <rPr>
        <b/>
        <sz val="11"/>
        <color theme="1"/>
        <rFont val="Calibri"/>
        <family val="2"/>
        <charset val="238"/>
        <scheme val="minor"/>
      </rPr>
      <t>Přípojné místo pro montáž na stěnu nebo do stolu, min.:</t>
    </r>
    <r>
      <rPr>
        <sz val="11"/>
        <color theme="1"/>
        <rFont val="Calibri"/>
        <family val="2"/>
        <charset val="238"/>
        <scheme val="minor"/>
      </rPr>
      <t xml:space="preserve"> konektory 1x 230V, 1x HDMI, 1x VGA, 1x audio, 1x USB B, 1x USB C, 1x LAN, včetně potřebných propojovacích kabelů v délce 3 m.
</t>
    </r>
    <r>
      <rPr>
        <b/>
        <sz val="11"/>
        <color theme="1"/>
        <rFont val="Calibri"/>
        <family val="2"/>
        <charset val="238"/>
        <scheme val="minor"/>
      </rPr>
      <t xml:space="preserve">Montážní set: </t>
    </r>
    <r>
      <rPr>
        <sz val="11"/>
        <color theme="1"/>
        <rFont val="Calibri"/>
        <family val="2"/>
        <charset val="238"/>
        <scheme val="minor"/>
      </rPr>
      <t xml:space="preserve">veškerá potřebná kabeláž včetně propojovacích kabelů k přípojnému místu, elektroinstalační materiál.
</t>
    </r>
    <r>
      <rPr>
        <b/>
        <sz val="11"/>
        <color theme="1"/>
        <rFont val="Calibri"/>
        <family val="2"/>
        <charset val="238"/>
        <scheme val="minor"/>
      </rPr>
      <t>Odborná montáž</t>
    </r>
    <r>
      <rPr>
        <sz val="11"/>
        <color theme="1"/>
        <rFont val="Calibri"/>
        <family val="2"/>
        <charset val="238"/>
        <scheme val="minor"/>
      </rPr>
      <t xml:space="preserve">: kompletní montáž dodaných produktů na klíč, včetně základního zaškolení uživatelů.
</t>
    </r>
    <r>
      <rPr>
        <b/>
        <sz val="11"/>
        <color theme="1"/>
        <rFont val="Calibri"/>
        <family val="2"/>
        <charset val="238"/>
        <scheme val="minor"/>
      </rPr>
      <t>Keramická tabule 200 x 100 cm</t>
    </r>
    <r>
      <rPr>
        <b/>
        <sz val="11"/>
        <rFont val="Calibri"/>
        <family val="2"/>
        <charset val="238"/>
        <scheme val="minor"/>
      </rPr>
      <t xml:space="preserve"> ATYP</t>
    </r>
    <r>
      <rPr>
        <b/>
        <sz val="11"/>
        <color theme="1"/>
        <rFont val="Calibri"/>
        <family val="2"/>
        <charset val="238"/>
        <scheme val="minor"/>
      </rPr>
      <t>:</t>
    </r>
    <r>
      <rPr>
        <sz val="11"/>
        <color theme="1"/>
        <rFont val="Calibri"/>
        <family val="2"/>
        <charset val="238"/>
        <scheme val="minor"/>
      </rPr>
      <t xml:space="preserve"> povrch pro popis za sucha mazatelnými fixy, magnetický povrch vhodný pro vysoké zatížení, výborně stíratelný a odolný proti poškrábání.
</t>
    </r>
    <r>
      <rPr>
        <b/>
        <sz val="11"/>
        <color theme="1"/>
        <rFont val="Calibri"/>
        <family val="2"/>
        <charset val="238"/>
        <scheme val="minor"/>
      </rPr>
      <t>Datový rozvaděč 6U 19"</t>
    </r>
    <r>
      <rPr>
        <sz val="11"/>
        <color theme="1"/>
        <rFont val="Calibri"/>
        <family val="2"/>
        <charset val="238"/>
        <scheme val="minor"/>
      </rPr>
      <t>:  hloubka max. 400 mm, včetně příslušenství.</t>
    </r>
  </si>
  <si>
    <r>
      <rPr>
        <b/>
        <sz val="11"/>
        <color theme="1"/>
        <rFont val="Calibri"/>
        <family val="2"/>
        <charset val="238"/>
        <scheme val="minor"/>
      </rPr>
      <t>Multitouch dotykový displej</t>
    </r>
    <r>
      <rPr>
        <sz val="11"/>
        <color theme="1"/>
        <rFont val="Calibri"/>
        <family val="2"/>
        <charset val="238"/>
        <scheme val="minor"/>
      </rPr>
      <t xml:space="preserve">: úhlopříčka 86" (216 cm), rozlišení min. 4K (3840 x 2160), tvrzené krycí sklo, poměr stran 16:9, doba odezvy max. 10 ms, jas min. 450 cd/m2, kontrast 5000:1. 
Min.: 3x HDMI 2.0, USB-C (max. 65W), VGA, 4x USB 3.0, 2x GLAN, WiFi, Bluetooth, RS232, sluchátkový výstup, repro 2x 16W, VESA, slot pro integrovaný PC, OS </t>
    </r>
    <r>
      <rPr>
        <sz val="11"/>
        <rFont val="Calibri"/>
        <family val="2"/>
        <charset val="238"/>
        <scheme val="minor"/>
      </rPr>
      <t>Android 14 nebo vyšší (z důvodu kompatilibity s aktuálními výukovými aplikacemi, které chce zadavatel využívat)</t>
    </r>
    <r>
      <rPr>
        <sz val="11"/>
        <color theme="1"/>
        <rFont val="Calibri"/>
        <family val="2"/>
        <charset val="238"/>
        <scheme val="minor"/>
      </rPr>
      <t xml:space="preserve">, integrovaný NFC zámek + PIR detektor + senzor životního prostředí včetně aplikace bez nutnosti instalace z externího zdroje.
</t>
    </r>
    <r>
      <rPr>
        <b/>
        <sz val="11"/>
        <color theme="1"/>
        <rFont val="Calibri"/>
        <family val="2"/>
        <charset val="238"/>
        <scheme val="minor"/>
      </rPr>
      <t xml:space="preserve">
2x Pylonový zvedací systém:</t>
    </r>
    <r>
      <rPr>
        <sz val="11"/>
        <color theme="1"/>
        <rFont val="Calibri"/>
        <family val="2"/>
        <charset val="238"/>
        <scheme val="minor"/>
      </rPr>
      <t xml:space="preserve"> výška min. 305 cm včetně konstrukce pro uchycení tabule nebo dotykového displeje, včetně madla pro jejich nezávislou změnu výšky a bezpečnou manipulaci, konzole pro volitelné odsazení od stěny.
</t>
    </r>
    <r>
      <rPr>
        <b/>
        <sz val="11"/>
        <color theme="1"/>
        <rFont val="Calibri"/>
        <family val="2"/>
        <charset val="238"/>
        <scheme val="minor"/>
      </rPr>
      <t xml:space="preserve">
Přípojné místo pro montáž na stěnu nebo do stolu, min.:  </t>
    </r>
    <r>
      <rPr>
        <sz val="11"/>
        <color theme="1"/>
        <rFont val="Calibri"/>
        <family val="2"/>
        <charset val="238"/>
        <scheme val="minor"/>
      </rPr>
      <t xml:space="preserve">konektory 1x 230V, 1x HDMI, 1x VGA, 1x audio, 1x USB B, 1x USB C, 1x LAN, včetně potřebných propojovacích kabelů v délce 3 m.
</t>
    </r>
    <r>
      <rPr>
        <b/>
        <sz val="11"/>
        <color theme="1"/>
        <rFont val="Calibri"/>
        <family val="2"/>
        <charset val="238"/>
        <scheme val="minor"/>
      </rPr>
      <t xml:space="preserve">
Montážní set:</t>
    </r>
    <r>
      <rPr>
        <sz val="11"/>
        <color theme="1"/>
        <rFont val="Calibri"/>
        <family val="2"/>
        <charset val="238"/>
        <scheme val="minor"/>
      </rPr>
      <t xml:space="preserve"> veškerá potřebná kabeláž včetně propojovacích kabelů k přípojnému místu, elektroinstalační materiál.
</t>
    </r>
    <r>
      <rPr>
        <b/>
        <sz val="11"/>
        <color theme="1"/>
        <rFont val="Calibri"/>
        <family val="2"/>
        <charset val="238"/>
        <scheme val="minor"/>
      </rPr>
      <t xml:space="preserve">
Odborná montáž:</t>
    </r>
    <r>
      <rPr>
        <sz val="11"/>
        <color theme="1"/>
        <rFont val="Calibri"/>
        <family val="2"/>
        <charset val="238"/>
        <scheme val="minor"/>
      </rPr>
      <t xml:space="preserve"> kompletní montáž dodaných produktů na klíč, včetně základního zaškolení uživatelů.
</t>
    </r>
    <r>
      <rPr>
        <b/>
        <sz val="11"/>
        <color theme="1"/>
        <rFont val="Calibri"/>
        <family val="2"/>
        <charset val="238"/>
        <scheme val="minor"/>
      </rPr>
      <t xml:space="preserve">
Keramická tabule 2</t>
    </r>
    <r>
      <rPr>
        <b/>
        <sz val="11"/>
        <rFont val="Calibri"/>
        <family val="2"/>
        <charset val="238"/>
        <scheme val="minor"/>
      </rPr>
      <t>00 x 100 cm ATYP:</t>
    </r>
    <r>
      <rPr>
        <sz val="11"/>
        <color rgb="FFFF0000"/>
        <rFont val="Calibri"/>
        <family val="2"/>
        <charset val="238"/>
        <scheme val="minor"/>
      </rPr>
      <t xml:space="preserve"> </t>
    </r>
    <r>
      <rPr>
        <sz val="11"/>
        <color theme="1"/>
        <rFont val="Calibri"/>
        <family val="2"/>
        <charset val="238"/>
        <scheme val="minor"/>
      </rPr>
      <t xml:space="preserve">povrch pro popis za sucha mazatelnými fixy, magnetický povrch vhodný pro vysoké zatížení, výborně stíratelný a odolný proti poškrábání.
</t>
    </r>
    <r>
      <rPr>
        <b/>
        <sz val="11"/>
        <color theme="1"/>
        <rFont val="Calibri"/>
        <family val="2"/>
        <charset val="238"/>
        <scheme val="minor"/>
      </rPr>
      <t xml:space="preserve">
Set displeje na mobilním stojanu:</t>
    </r>
    <r>
      <rPr>
        <sz val="11"/>
        <color theme="1"/>
        <rFont val="Calibri"/>
        <family val="2"/>
        <charset val="238"/>
        <scheme val="minor"/>
      </rPr>
      <t xml:space="preserve"> dotykový displej s úhlopříčkou 55" (139 cm), techn</t>
    </r>
    <r>
      <rPr>
        <sz val="11"/>
        <rFont val="Calibri"/>
        <family val="2"/>
        <charset val="238"/>
        <scheme val="minor"/>
      </rPr>
      <t>ologie InGlass</t>
    </r>
    <r>
      <rPr>
        <sz val="11"/>
        <color theme="1"/>
        <rFont val="Calibri"/>
        <family val="2"/>
        <charset val="238"/>
        <scheme val="minor"/>
      </rPr>
      <t xml:space="preserve">, rozlišení min. 4K (3840 x 2160), konektory min.: 3x HDMI-in, 1x HDMI- out, 3x USB touch out, 1x Stereo Jack 3,5 mm, 1x RS232, 1x RJ45, WiFi, NFC, Bluetooth, OS Tizen, celokovový mobilní stojan se sklopnou poličkou, velká brzděná kola (brzda pro každé kolo), možnost natočení displeje o 90°, veškerá potřebná kabeláž pro připojení do 10 m, ochranný oplet.
</t>
    </r>
    <r>
      <rPr>
        <b/>
        <sz val="11"/>
        <color theme="1"/>
        <rFont val="Calibri"/>
        <family val="2"/>
        <charset val="238"/>
        <scheme val="minor"/>
      </rPr>
      <t xml:space="preserve">
Datový rozvaděč 6U 19":  </t>
    </r>
    <r>
      <rPr>
        <sz val="11"/>
        <color theme="1"/>
        <rFont val="Calibri"/>
        <family val="2"/>
        <charset val="238"/>
        <scheme val="minor"/>
      </rPr>
      <t>hloubka max. 400 mm, včetně příslušenství.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</si>
</sst>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19" fillId="0" borderId="0"/>
  </cellStyleXfs>
  <cellXfs count="88">
    <xf numFmtId="0" fontId="0" fillId="0" borderId="0" xfId="0"/>
    <xf numFmtId="0" fontId="17" fillId="4" borderId="9" xfId="0" applyFont="1" applyFill="1" applyBorder="1" applyAlignment="1" applyProtection="1">
      <alignment horizontal="lef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0" fontId="17" fillId="4" borderId="11" xfId="0" applyFont="1" applyFill="1" applyBorder="1" applyAlignment="1" applyProtection="1">
      <alignment horizontal="left" vertical="center" wrapText="1" indent="1"/>
      <protection locked="0"/>
    </xf>
    <xf numFmtId="164" fontId="17" fillId="4" borderId="11" xfId="0" applyNumberFormat="1" applyFont="1" applyFill="1" applyBorder="1" applyAlignment="1" applyProtection="1">
      <alignment horizontal="right" vertical="center" wrapText="1" indent="1"/>
      <protection locked="0"/>
    </xf>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9" fillId="0" borderId="0" xfId="0" applyFon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21"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2" fillId="4" borderId="2" xfId="0" applyFont="1" applyFill="1" applyBorder="1" applyAlignment="1" applyProtection="1">
      <alignment horizontal="center" vertical="center" wrapText="1"/>
    </xf>
    <xf numFmtId="0" fontId="20"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6" fillId="5" borderId="7"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5" fillId="3" borderId="9"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3" fillId="3" borderId="9" xfId="0" applyFont="1" applyFill="1" applyBorder="1" applyAlignment="1" applyProtection="1">
      <alignment horizontal="left" vertical="center" wrapText="1" indent="1"/>
    </xf>
    <xf numFmtId="0" fontId="17" fillId="4" borderId="9" xfId="0" applyFont="1" applyFill="1" applyBorder="1" applyAlignment="1" applyProtection="1">
      <alignment horizontal="center" vertical="center" wrapText="1"/>
    </xf>
    <xf numFmtId="0" fontId="6" fillId="3" borderId="9" xfId="0" applyFon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6" fillId="6" borderId="9"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0" fillId="3"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3" fontId="0" fillId="2" borderId="10" xfId="0" applyNumberFormat="1" applyFill="1" applyBorder="1" applyAlignment="1" applyProtection="1">
      <alignment horizontal="center" vertical="center" wrapText="1"/>
    </xf>
    <xf numFmtId="0" fontId="7" fillId="3" borderId="11"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4" fillId="3" borderId="11" xfId="0" applyFont="1" applyFill="1" applyBorder="1" applyAlignment="1" applyProtection="1">
      <alignment horizontal="left" vertical="center" wrapText="1" indent="1"/>
    </xf>
    <xf numFmtId="0" fontId="17" fillId="4"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6" fillId="6" borderId="12"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xf>
    <xf numFmtId="164" fontId="0" fillId="0" borderId="11"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11" xfId="0" applyBorder="1" applyAlignment="1" applyProtection="1">
      <alignment horizontal="center" vertical="center"/>
    </xf>
    <xf numFmtId="0" fontId="0" fillId="0" borderId="6" xfId="0" applyBorder="1" applyProtection="1"/>
    <xf numFmtId="0" fontId="12"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22"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6" fillId="0" borderId="0" xfId="0" applyFont="1" applyAlignment="1" applyProtection="1">
      <alignment horizontal="left" vertical="center" wrapText="1"/>
    </xf>
  </cellXfs>
  <cellStyles count="2">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51"/>
  <sheetViews>
    <sheetView tabSelected="1" topLeftCell="L3" zoomScaleNormal="100" workbookViewId="0">
      <selection activeCell="R8" sqref="R8"/>
    </sheetView>
  </sheetViews>
  <sheetFormatPr defaultRowHeight="15" x14ac:dyDescent="0.25"/>
  <cols>
    <col min="1" max="1" width="1.42578125" style="9" bestFit="1" customWidth="1"/>
    <col min="2" max="2" width="5.7109375" style="9" bestFit="1" customWidth="1"/>
    <col min="3" max="3" width="38.140625" style="8" customWidth="1"/>
    <col min="4" max="4" width="11.42578125" style="86" customWidth="1"/>
    <col min="5" max="5" width="9" style="7" bestFit="1" customWidth="1"/>
    <col min="6" max="6" width="127.85546875" style="8" customWidth="1"/>
    <col min="7" max="7" width="38.42578125" style="8" customWidth="1"/>
    <col min="8" max="8" width="30.5703125" style="8" customWidth="1"/>
    <col min="9" max="9" width="23.140625" style="8" customWidth="1"/>
    <col min="10" max="10" width="16.28515625" style="8" customWidth="1"/>
    <col min="11" max="11" width="69.140625" style="9" customWidth="1"/>
    <col min="12" max="12" width="32.42578125" style="9" customWidth="1"/>
    <col min="13" max="13" width="20.85546875" style="9" customWidth="1"/>
    <col min="14" max="14" width="37" style="8" customWidth="1"/>
    <col min="15" max="15" width="27.5703125" style="8" customWidth="1"/>
    <col min="16" max="16" width="19.85546875" style="8" hidden="1" customWidth="1"/>
    <col min="17" max="17" width="24" style="9" bestFit="1" customWidth="1"/>
    <col min="18" max="18" width="24.140625" style="9" customWidth="1"/>
    <col min="19" max="19" width="19.7109375" style="9" customWidth="1"/>
    <col min="20" max="20" width="17.85546875" style="9" customWidth="1"/>
    <col min="21" max="21" width="11.5703125" style="9" hidden="1" customWidth="1"/>
    <col min="22" max="22" width="38.42578125" style="10" customWidth="1"/>
    <col min="23" max="16384" width="9.140625" style="9"/>
  </cols>
  <sheetData>
    <row r="1" spans="2:22" ht="43.5" customHeight="1" x14ac:dyDescent="0.25">
      <c r="B1" s="5" t="s">
        <v>33</v>
      </c>
      <c r="C1" s="6"/>
      <c r="D1" s="6"/>
    </row>
    <row r="2" spans="2:22" ht="18" customHeight="1" x14ac:dyDescent="0.25">
      <c r="C2" s="9"/>
      <c r="D2" s="11"/>
      <c r="E2" s="12"/>
      <c r="F2" s="13"/>
      <c r="G2" s="13"/>
      <c r="H2" s="13"/>
      <c r="I2" s="9"/>
      <c r="J2" s="14"/>
      <c r="N2" s="15"/>
      <c r="O2" s="13"/>
      <c r="P2" s="13"/>
      <c r="Q2" s="13"/>
      <c r="R2" s="13"/>
      <c r="T2" s="16"/>
      <c r="U2" s="17"/>
      <c r="V2" s="18"/>
    </row>
    <row r="3" spans="2:22" ht="18" customHeight="1" x14ac:dyDescent="0.25">
      <c r="B3" s="19"/>
      <c r="C3" s="20" t="s">
        <v>0</v>
      </c>
      <c r="D3" s="21"/>
      <c r="E3" s="21"/>
      <c r="F3" s="21"/>
      <c r="G3" s="22"/>
      <c r="H3" s="22"/>
      <c r="I3" s="22"/>
      <c r="J3" s="22"/>
      <c r="K3" s="22"/>
      <c r="L3" s="22"/>
      <c r="M3" s="16"/>
      <c r="N3" s="23"/>
      <c r="O3" s="23"/>
      <c r="P3" s="23"/>
      <c r="Q3" s="23"/>
      <c r="R3" s="23"/>
      <c r="T3" s="16"/>
    </row>
    <row r="4" spans="2:22" ht="18" customHeight="1" thickBot="1" x14ac:dyDescent="0.3">
      <c r="B4" s="24"/>
      <c r="C4" s="25" t="s">
        <v>1</v>
      </c>
      <c r="D4" s="21"/>
      <c r="E4" s="21"/>
      <c r="F4" s="21"/>
      <c r="G4" s="21"/>
      <c r="H4" s="21"/>
      <c r="I4" s="16"/>
      <c r="J4" s="16"/>
      <c r="K4" s="16"/>
      <c r="L4" s="16"/>
      <c r="M4" s="16"/>
      <c r="N4" s="13"/>
      <c r="O4" s="13"/>
      <c r="P4" s="13"/>
      <c r="Q4" s="16"/>
      <c r="R4" s="16"/>
      <c r="T4" s="16"/>
    </row>
    <row r="5" spans="2:22" ht="34.5" customHeight="1" thickBot="1" x14ac:dyDescent="0.3">
      <c r="B5" s="26"/>
      <c r="C5" s="27"/>
      <c r="D5" s="28"/>
      <c r="E5" s="28"/>
      <c r="F5" s="13"/>
      <c r="G5" s="29" t="s">
        <v>2</v>
      </c>
      <c r="H5" s="30" t="s">
        <v>2</v>
      </c>
      <c r="I5" s="13"/>
      <c r="J5" s="13"/>
      <c r="N5" s="13"/>
      <c r="O5" s="31"/>
      <c r="P5" s="31"/>
      <c r="R5" s="29" t="s">
        <v>2</v>
      </c>
      <c r="V5" s="14"/>
    </row>
    <row r="6" spans="2:22" ht="76.5" customHeight="1" thickTop="1" thickBot="1" x14ac:dyDescent="0.3">
      <c r="B6" s="32" t="s">
        <v>3</v>
      </c>
      <c r="C6" s="33" t="s">
        <v>18</v>
      </c>
      <c r="D6" s="33" t="s">
        <v>4</v>
      </c>
      <c r="E6" s="33" t="s">
        <v>16</v>
      </c>
      <c r="F6" s="33" t="s">
        <v>17</v>
      </c>
      <c r="G6" s="34" t="s">
        <v>5</v>
      </c>
      <c r="H6" s="34" t="s">
        <v>15</v>
      </c>
      <c r="I6" s="33" t="s">
        <v>19</v>
      </c>
      <c r="J6" s="33" t="s">
        <v>20</v>
      </c>
      <c r="K6" s="33" t="s">
        <v>32</v>
      </c>
      <c r="L6" s="33" t="s">
        <v>21</v>
      </c>
      <c r="M6" s="35" t="s">
        <v>22</v>
      </c>
      <c r="N6" s="33" t="s">
        <v>23</v>
      </c>
      <c r="O6" s="33" t="s">
        <v>26</v>
      </c>
      <c r="P6" s="33" t="s">
        <v>27</v>
      </c>
      <c r="Q6" s="33" t="s">
        <v>6</v>
      </c>
      <c r="R6" s="36" t="s">
        <v>7</v>
      </c>
      <c r="S6" s="35" t="s">
        <v>8</v>
      </c>
      <c r="T6" s="35" t="s">
        <v>9</v>
      </c>
      <c r="U6" s="33" t="s">
        <v>24</v>
      </c>
      <c r="V6" s="37" t="s">
        <v>25</v>
      </c>
    </row>
    <row r="7" spans="2:22" ht="408" customHeight="1" thickTop="1" x14ac:dyDescent="0.25">
      <c r="B7" s="38">
        <v>1</v>
      </c>
      <c r="C7" s="39" t="s">
        <v>34</v>
      </c>
      <c r="D7" s="40">
        <v>1</v>
      </c>
      <c r="E7" s="41" t="s">
        <v>29</v>
      </c>
      <c r="F7" s="42" t="s">
        <v>42</v>
      </c>
      <c r="G7" s="1"/>
      <c r="H7" s="43" t="s">
        <v>40</v>
      </c>
      <c r="I7" s="44" t="s">
        <v>35</v>
      </c>
      <c r="J7" s="45" t="s">
        <v>31</v>
      </c>
      <c r="K7" s="46" t="s">
        <v>36</v>
      </c>
      <c r="L7" s="44" t="s">
        <v>38</v>
      </c>
      <c r="M7" s="47" t="s">
        <v>30</v>
      </c>
      <c r="N7" s="47" t="s">
        <v>37</v>
      </c>
      <c r="O7" s="48" t="s">
        <v>39</v>
      </c>
      <c r="P7" s="49">
        <f>D7*Q7</f>
        <v>223600</v>
      </c>
      <c r="Q7" s="50">
        <v>223600</v>
      </c>
      <c r="R7" s="2"/>
      <c r="S7" s="51">
        <f>D7*R7</f>
        <v>0</v>
      </c>
      <c r="T7" s="52" t="str">
        <f t="shared" ref="T7" si="0">IF(ISNUMBER(R7), IF(R7&gt;Q7,"NEVYHOVUJE","VYHOVUJE")," ")</f>
        <v xml:space="preserve"> </v>
      </c>
      <c r="U7" s="45"/>
      <c r="V7" s="45" t="s">
        <v>13</v>
      </c>
    </row>
    <row r="8" spans="2:22" ht="384.75" customHeight="1" thickBot="1" x14ac:dyDescent="0.3">
      <c r="B8" s="53">
        <v>2</v>
      </c>
      <c r="C8" s="54" t="s">
        <v>34</v>
      </c>
      <c r="D8" s="55">
        <v>1</v>
      </c>
      <c r="E8" s="56" t="s">
        <v>29</v>
      </c>
      <c r="F8" s="57" t="s">
        <v>41</v>
      </c>
      <c r="G8" s="3"/>
      <c r="H8" s="58" t="s">
        <v>40</v>
      </c>
      <c r="I8" s="59"/>
      <c r="J8" s="60"/>
      <c r="K8" s="59"/>
      <c r="L8" s="61"/>
      <c r="M8" s="62"/>
      <c r="N8" s="62"/>
      <c r="O8" s="63"/>
      <c r="P8" s="64">
        <f>D8*Q8</f>
        <v>159000</v>
      </c>
      <c r="Q8" s="65">
        <v>159000</v>
      </c>
      <c r="R8" s="4"/>
      <c r="S8" s="66">
        <f>D8*R8</f>
        <v>0</v>
      </c>
      <c r="T8" s="67" t="str">
        <f t="shared" ref="T8" si="1">IF(ISNUMBER(R8), IF(R8&gt;Q8,"NEVYHOVUJE","VYHOVUJE")," ")</f>
        <v xml:space="preserve"> </v>
      </c>
      <c r="U8" s="60"/>
      <c r="V8" s="60"/>
    </row>
    <row r="9" spans="2:22" ht="13.5" customHeight="1" thickTop="1" thickBot="1" x14ac:dyDescent="0.3">
      <c r="C9" s="9"/>
      <c r="D9" s="9"/>
      <c r="E9" s="9"/>
      <c r="F9" s="9"/>
      <c r="G9" s="9"/>
      <c r="H9" s="9"/>
      <c r="I9" s="9"/>
      <c r="J9" s="9"/>
      <c r="N9" s="9"/>
      <c r="O9" s="9"/>
      <c r="P9" s="9"/>
      <c r="S9" s="68"/>
    </row>
    <row r="10" spans="2:22" ht="60.75" customHeight="1" thickTop="1" thickBot="1" x14ac:dyDescent="0.3">
      <c r="B10" s="69" t="s">
        <v>10</v>
      </c>
      <c r="C10" s="70"/>
      <c r="D10" s="70"/>
      <c r="E10" s="70"/>
      <c r="F10" s="70"/>
      <c r="G10" s="70"/>
      <c r="H10" s="71"/>
      <c r="I10" s="72"/>
      <c r="J10" s="72"/>
      <c r="K10" s="72"/>
      <c r="L10" s="73"/>
      <c r="M10" s="14"/>
      <c r="N10" s="14"/>
      <c r="O10" s="74"/>
      <c r="P10" s="74"/>
      <c r="Q10" s="75" t="s">
        <v>11</v>
      </c>
      <c r="R10" s="76" t="s">
        <v>12</v>
      </c>
      <c r="S10" s="77"/>
      <c r="T10" s="78"/>
      <c r="U10" s="31"/>
      <c r="V10" s="79"/>
    </row>
    <row r="11" spans="2:22" ht="33" customHeight="1" thickTop="1" thickBot="1" x14ac:dyDescent="0.3">
      <c r="B11" s="80" t="s">
        <v>14</v>
      </c>
      <c r="C11" s="80"/>
      <c r="D11" s="80"/>
      <c r="E11" s="80"/>
      <c r="F11" s="80"/>
      <c r="G11" s="80"/>
      <c r="H11" s="80"/>
      <c r="I11" s="80"/>
      <c r="J11" s="80"/>
      <c r="L11" s="11"/>
      <c r="M11" s="11"/>
      <c r="N11" s="11"/>
      <c r="O11" s="81"/>
      <c r="P11" s="81"/>
      <c r="Q11" s="82">
        <f>SUM(P7:P8)</f>
        <v>382600</v>
      </c>
      <c r="R11" s="83">
        <f>SUM(S7:S8)</f>
        <v>0</v>
      </c>
      <c r="S11" s="84"/>
      <c r="T11" s="85"/>
    </row>
    <row r="12" spans="2:22" ht="14.25" customHeight="1" thickTop="1" x14ac:dyDescent="0.25"/>
    <row r="13" spans="2:22" ht="14.25" customHeight="1" x14ac:dyDescent="0.25"/>
    <row r="14" spans="2:22" ht="42" customHeight="1" x14ac:dyDescent="0.25">
      <c r="B14" s="87" t="s">
        <v>28</v>
      </c>
      <c r="C14" s="87"/>
      <c r="D14" s="87"/>
      <c r="E14" s="87"/>
      <c r="F14" s="87"/>
      <c r="G14" s="87"/>
    </row>
    <row r="15" spans="2:22" ht="14.25" customHeight="1" x14ac:dyDescent="0.25"/>
    <row r="16" spans="2: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sheetData>
  <sheetProtection algorithmName="SHA-512" hashValue="TsK+S52Pn7yLkYanUGEGw7LI3kPA2+6/8WJDQYFkvOUY5x6sBbvPCzajSKee02VPB8dL11HWJ0rEP4GjJVZ6Jw==" saltValue="ZI5nH1HDhb9m7jKTNvHHTg==" spinCount="100000" sheet="1" objects="1" scenarios="1" selectLockedCells="1"/>
  <mergeCells count="15">
    <mergeCell ref="U7:U8"/>
    <mergeCell ref="V7:V8"/>
    <mergeCell ref="L7:L8"/>
    <mergeCell ref="B1:D1"/>
    <mergeCell ref="B10:G10"/>
    <mergeCell ref="R10:T10"/>
    <mergeCell ref="B14:G14"/>
    <mergeCell ref="R11:T11"/>
    <mergeCell ref="B11:J11"/>
    <mergeCell ref="I7:I8"/>
    <mergeCell ref="J7:J8"/>
    <mergeCell ref="K7:K8"/>
    <mergeCell ref="M7:M8"/>
    <mergeCell ref="N7:N8"/>
    <mergeCell ref="O7:O8"/>
  </mergeCells>
  <conditionalFormatting sqref="B7:B8">
    <cfRule type="cellIs" dxfId="11" priority="11" operator="greaterThanOrEqual">
      <formula>1</formula>
    </cfRule>
    <cfRule type="containsBlanks" dxfId="10" priority="12">
      <formula>LEN(TRIM(B7))=0</formula>
    </cfRule>
  </conditionalFormatting>
  <conditionalFormatting sqref="D7:D8">
    <cfRule type="containsBlanks" dxfId="9" priority="5">
      <formula>LEN(TRIM(D7))=0</formula>
    </cfRule>
  </conditionalFormatting>
  <conditionalFormatting sqref="G7:H8">
    <cfRule type="notContainsBlanks" dxfId="8" priority="1">
      <formula>LEN(TRIM(G7))&gt;0</formula>
    </cfRule>
    <cfRule type="notContainsBlanks" dxfId="7" priority="2">
      <formula>LEN(TRIM(G7))&gt;0</formula>
    </cfRule>
    <cfRule type="notContainsBlanks" dxfId="6" priority="3">
      <formula>LEN(TRIM(G7))&gt;0</formula>
    </cfRule>
    <cfRule type="containsBlanks" dxfId="5" priority="4">
      <formula>LEN(TRIM(G7))=0</formula>
    </cfRule>
  </conditionalFormatting>
  <conditionalFormatting sqref="R7:R8">
    <cfRule type="notContainsBlanks" dxfId="4" priority="6">
      <formula>LEN(TRIM(R7))&gt;0</formula>
    </cfRule>
    <cfRule type="notContainsBlanks" dxfId="3" priority="7">
      <formula>LEN(TRIM(R7))&gt;0</formula>
    </cfRule>
    <cfRule type="containsBlanks" dxfId="2" priority="8">
      <formula>LEN(TRIM(R7))=0</formula>
    </cfRule>
  </conditionalFormatting>
  <conditionalFormatting sqref="T7:T8">
    <cfRule type="cellIs" dxfId="1" priority="9" operator="equal">
      <formula>"NEVYHOVUJE"</formula>
    </cfRule>
    <cfRule type="cellIs" dxfId="0" priority="10" operator="equal">
      <formula>"VYHOVUJE"</formula>
    </cfRule>
  </conditionalFormatting>
  <dataValidations count="2">
    <dataValidation type="list" allowBlank="1" showInputMessage="1" showErrorMessage="1" sqref="J7" xr:uid="{C94306C9-61CF-4E17-91AB-BD47E1DFF943}">
      <formula1>"ANO,NE"</formula1>
    </dataValidation>
    <dataValidation type="list" showInputMessage="1" showErrorMessage="1" sqref="E7:E8" xr:uid="{00000000-0002-0000-0000-000001000000}">
      <formula1>"ks,bal,sada,"</formula1>
    </dataValidation>
  </dataValidations>
  <pageMargins left="0.18" right="0.18" top="0.78740157480314965"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ksekyrov</cp:lastModifiedBy>
  <cp:revision>1</cp:revision>
  <cp:lastPrinted>2025-02-21T07:52:42Z</cp:lastPrinted>
  <dcterms:created xsi:type="dcterms:W3CDTF">2014-03-05T12:43:32Z</dcterms:created>
  <dcterms:modified xsi:type="dcterms:W3CDTF">2025-03-11T12:48:29Z</dcterms:modified>
</cp:coreProperties>
</file>